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e\Desktop\исполнение бюджета\"/>
    </mc:Choice>
  </mc:AlternateContent>
  <bookViews>
    <workbookView xWindow="0" yWindow="0" windowWidth="19200" windowHeight="11505"/>
  </bookViews>
  <sheets>
    <sheet name="Реестр закупок" sheetId="1" r:id="rId1"/>
  </sheets>
  <calcPr calcId="162913" fullCalcOnLoad="1"/>
</workbook>
</file>

<file path=xl/calcChain.xml><?xml version="1.0" encoding="utf-8"?>
<calcChain xmlns="http://schemas.openxmlformats.org/spreadsheetml/2006/main">
  <c r="D51" i="1" l="1"/>
  <c r="D52" i="1" s="1"/>
  <c r="D53" i="1" s="1"/>
  <c r="G48" i="1"/>
  <c r="G43" i="1"/>
  <c r="G38" i="1"/>
  <c r="G51" i="1" s="1"/>
  <c r="G35" i="1"/>
  <c r="D35" i="1"/>
  <c r="D23" i="1"/>
  <c r="G19" i="1"/>
  <c r="G16" i="1"/>
  <c r="G15" i="1"/>
  <c r="G14" i="1"/>
  <c r="G23" i="1" s="1"/>
  <c r="G12" i="1"/>
  <c r="G52" i="1" l="1"/>
  <c r="G53" i="1" s="1"/>
</calcChain>
</file>

<file path=xl/sharedStrings.xml><?xml version="1.0" encoding="utf-8"?>
<sst xmlns="http://schemas.openxmlformats.org/spreadsheetml/2006/main" count="115" uniqueCount="69">
  <si>
    <t>Реестр закупок по Правохавскому сельскому поселению за 3 кв.2016год.</t>
  </si>
  <si>
    <t>№ п/п</t>
  </si>
  <si>
    <t>Краткое наименование закуп.товаров, работ и услуг</t>
  </si>
  <si>
    <t>К-во пр.(шт)</t>
  </si>
  <si>
    <t>Наименование поставщ.,подрядчиков и исполнителя услуг</t>
  </si>
  <si>
    <t>Место нахождения поставщиков и испонителей услуг</t>
  </si>
  <si>
    <t>Сумма закупки ( Руб.)</t>
  </si>
  <si>
    <t>Итого на 01.07.16г.</t>
  </si>
  <si>
    <t>Июль</t>
  </si>
  <si>
    <t>Услуги страхов.ОСАГО</t>
  </si>
  <si>
    <t>Филиал СПАО "РЕСО-Гарантия" в Воронежской области</t>
  </si>
  <si>
    <t>г.Воронеж</t>
  </si>
  <si>
    <t>Топливо АИ – 92</t>
  </si>
  <si>
    <t>ОАО "Воронежнефтепродукт" АЗК №41</t>
  </si>
  <si>
    <t>с.Верхняя Хава</t>
  </si>
  <si>
    <t>АЗС "Калина-Ойл" №37</t>
  </si>
  <si>
    <t>Бумага,файлы,книга учета. Путевые листы.</t>
  </si>
  <si>
    <t>ИП Требунских В.П.</t>
  </si>
  <si>
    <t>с.Правая Хава</t>
  </si>
  <si>
    <t>Теонер, заправка картриджа</t>
  </si>
  <si>
    <t>ООО "СИСТЕМА-САМСОН"</t>
  </si>
  <si>
    <t>Налог на имущество  ст.290</t>
  </si>
  <si>
    <t>Налоговая</t>
  </si>
  <si>
    <t>Ремонт автодорог</t>
  </si>
  <si>
    <t>ООО "Гранит", ООО "Строитель"</t>
  </si>
  <si>
    <t>г.Липецк</t>
  </si>
  <si>
    <t>ИП Сысоева Т.Б., ИП Покидова Е.Г.</t>
  </si>
  <si>
    <t>Бумага</t>
  </si>
  <si>
    <t>КФХ "Старых А.А."</t>
  </si>
  <si>
    <t>Ремонт колеса</t>
  </si>
  <si>
    <t>ПБЮЛ Бредихин</t>
  </si>
  <si>
    <t>ИП Волков В.И.</t>
  </si>
  <si>
    <t>Хозтовары</t>
  </si>
  <si>
    <t>ПБЮЛ "Чикунов Ю.А.."</t>
  </si>
  <si>
    <t>Благоустройство</t>
  </si>
  <si>
    <t>ИП Бредихин А.В.</t>
  </si>
  <si>
    <t>Орлов В.Н., Рукавицин А.А.</t>
  </si>
  <si>
    <t>Итого за месяц</t>
  </si>
  <si>
    <t>Август</t>
  </si>
  <si>
    <t>Бумага.</t>
  </si>
  <si>
    <t>Маршрутиризатор</t>
  </si>
  <si>
    <t>ООО "Вертикаль"</t>
  </si>
  <si>
    <t>Членские взносы</t>
  </si>
  <si>
    <t>Ассоциация "Совет МОВО"</t>
  </si>
  <si>
    <t>Оплата за переч.ден.средств</t>
  </si>
  <si>
    <t>Сбербанк</t>
  </si>
  <si>
    <t>Сентябрь</t>
  </si>
  <si>
    <t>Канцтовары</t>
  </si>
  <si>
    <t>Бумага,канцтовары</t>
  </si>
  <si>
    <t>КФХ Старых А.А.</t>
  </si>
  <si>
    <t>эл.лампочки</t>
  </si>
  <si>
    <t>Магазин Техника</t>
  </si>
  <si>
    <t>Подг.матер.землепольз.</t>
  </si>
  <si>
    <t>ООО "ГИП"</t>
  </si>
  <si>
    <t>Дорожный фонд</t>
  </si>
  <si>
    <t>Гузеев Ю.В., Шестопалов С.В.</t>
  </si>
  <si>
    <t>Транспортые услуги</t>
  </si>
  <si>
    <t>Ефремов А.Д.</t>
  </si>
  <si>
    <t>Конверты</t>
  </si>
  <si>
    <t>Почта России</t>
  </si>
  <si>
    <t>Диск СД</t>
  </si>
  <si>
    <t>ПБЮЛ Долгих В.П.</t>
  </si>
  <si>
    <t>Прогр.СБИС, Нотариат</t>
  </si>
  <si>
    <t>ООО ТК "Контакт"</t>
  </si>
  <si>
    <t>ООО "Фирма Штрих-2"</t>
  </si>
  <si>
    <t>Тех.обслуживание автомобиля</t>
  </si>
  <si>
    <t>ООО "СКС-Лада"</t>
  </si>
  <si>
    <t>Итого за 3 квартал</t>
  </si>
  <si>
    <t>Итого за 9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</si>
</sst>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#,##0.00&quot; &quot;[$€-407];[Red]&quot;-&quot;#,##0.00&quot; &quot;[$€-407]"/>
  </numFmts>
  <fonts count="3" x14ac:knownFonts="1">
    <font>
      <sz val="8.1999999999999993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8.1999999999999993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2" fontId="0" fillId="0" borderId="1" xfId="0" applyNumberFormat="1" applyBorder="1"/>
    <xf numFmtId="16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2" fontId="0" fillId="0" borderId="0" xfId="0" applyNumberFormat="1" applyBorder="1"/>
    <xf numFmtId="164" fontId="0" fillId="0" borderId="0" xfId="0" applyNumberFormat="1" applyBorder="1"/>
    <xf numFmtId="0" fontId="0" fillId="2" borderId="1" xfId="0" applyFill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"/>
  <sheetViews>
    <sheetView tabSelected="1" topLeftCell="A4" workbookViewId="0"/>
  </sheetViews>
  <sheetFormatPr defaultRowHeight="11.25" x14ac:dyDescent="0.2"/>
  <cols>
    <col min="1" max="1" width="7.1640625" customWidth="1"/>
    <col min="2" max="2" width="4.83203125" customWidth="1"/>
    <col min="3" max="3" width="37" customWidth="1"/>
    <col min="4" max="4" width="6" customWidth="1"/>
    <col min="5" max="5" width="56.1640625" customWidth="1"/>
    <col min="6" max="6" width="24.5" customWidth="1"/>
    <col min="7" max="7" width="11.5" customWidth="1"/>
    <col min="8" max="8" width="13.33203125" customWidth="1"/>
    <col min="9" max="9" width="9.1640625" customWidth="1"/>
  </cols>
  <sheetData>
    <row r="1" spans="2:8" hidden="1" x14ac:dyDescent="0.2"/>
    <row r="2" spans="2:8" hidden="1" x14ac:dyDescent="0.2"/>
    <row r="3" spans="2:8" hidden="1" x14ac:dyDescent="0.2"/>
    <row r="4" spans="2:8" x14ac:dyDescent="0.2">
      <c r="C4" t="s">
        <v>0</v>
      </c>
    </row>
    <row r="5" spans="2:8" hidden="1" x14ac:dyDescent="0.2"/>
    <row r="6" spans="2:8" ht="40.35" customHeight="1" x14ac:dyDescent="0.2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/>
    </row>
    <row r="7" spans="2:8" ht="18.600000000000001" customHeight="1" x14ac:dyDescent="0.2">
      <c r="B7" s="1"/>
      <c r="C7" s="1" t="s">
        <v>7</v>
      </c>
      <c r="D7" s="2">
        <v>117</v>
      </c>
      <c r="E7" s="1"/>
      <c r="F7" s="1"/>
      <c r="G7" s="1">
        <v>367995.63</v>
      </c>
      <c r="H7" s="1"/>
    </row>
    <row r="8" spans="2:8" x14ac:dyDescent="0.2">
      <c r="B8" s="3"/>
      <c r="C8" s="4" t="s">
        <v>8</v>
      </c>
      <c r="D8" s="4"/>
      <c r="E8" s="5"/>
      <c r="F8" s="5"/>
      <c r="G8" s="6"/>
      <c r="H8" s="7"/>
    </row>
    <row r="9" spans="2:8" x14ac:dyDescent="0.2">
      <c r="B9" s="3">
        <v>1</v>
      </c>
      <c r="C9" s="1" t="s">
        <v>9</v>
      </c>
      <c r="D9" s="2">
        <v>1</v>
      </c>
      <c r="E9" s="1" t="s">
        <v>10</v>
      </c>
      <c r="F9" s="1" t="s">
        <v>11</v>
      </c>
      <c r="G9" s="8">
        <v>3871.85</v>
      </c>
      <c r="H9" s="9"/>
    </row>
    <row r="10" spans="2:8" x14ac:dyDescent="0.2">
      <c r="B10" s="3">
        <v>2</v>
      </c>
      <c r="C10" s="1" t="s">
        <v>12</v>
      </c>
      <c r="D10" s="2">
        <v>4</v>
      </c>
      <c r="E10" s="1" t="s">
        <v>13</v>
      </c>
      <c r="F10" s="1" t="s">
        <v>14</v>
      </c>
      <c r="G10" s="8">
        <v>2000</v>
      </c>
      <c r="H10" s="9"/>
    </row>
    <row r="11" spans="2:8" x14ac:dyDescent="0.2">
      <c r="B11" s="3">
        <v>3</v>
      </c>
      <c r="C11" s="1" t="s">
        <v>12</v>
      </c>
      <c r="D11" s="2">
        <v>3</v>
      </c>
      <c r="E11" s="1" t="s">
        <v>15</v>
      </c>
      <c r="F11" s="1" t="s">
        <v>14</v>
      </c>
      <c r="G11" s="8">
        <v>1349.19</v>
      </c>
      <c r="H11" s="9"/>
    </row>
    <row r="12" spans="2:8" ht="22.5" x14ac:dyDescent="0.2">
      <c r="B12" s="3">
        <v>4</v>
      </c>
      <c r="C12" s="1" t="s">
        <v>16</v>
      </c>
      <c r="D12" s="2">
        <v>2</v>
      </c>
      <c r="E12" s="1" t="s">
        <v>17</v>
      </c>
      <c r="F12" s="1" t="s">
        <v>18</v>
      </c>
      <c r="G12" s="8">
        <f>533+350</f>
        <v>883</v>
      </c>
      <c r="H12" s="9"/>
    </row>
    <row r="13" spans="2:8" x14ac:dyDescent="0.2">
      <c r="B13" s="3">
        <v>5</v>
      </c>
      <c r="C13" s="1" t="s">
        <v>19</v>
      </c>
      <c r="D13" s="2">
        <v>1</v>
      </c>
      <c r="E13" s="3" t="s">
        <v>20</v>
      </c>
      <c r="F13" s="3" t="s">
        <v>11</v>
      </c>
      <c r="G13" s="8">
        <v>1574.1</v>
      </c>
      <c r="H13" s="9"/>
    </row>
    <row r="14" spans="2:8" x14ac:dyDescent="0.2">
      <c r="B14" s="3">
        <v>6</v>
      </c>
      <c r="C14" s="1" t="s">
        <v>21</v>
      </c>
      <c r="D14" s="2">
        <v>2</v>
      </c>
      <c r="E14" s="1" t="s">
        <v>22</v>
      </c>
      <c r="F14" s="1" t="s">
        <v>14</v>
      </c>
      <c r="G14" s="8">
        <f>1024+1517</f>
        <v>2541</v>
      </c>
      <c r="H14" s="9"/>
    </row>
    <row r="15" spans="2:8" x14ac:dyDescent="0.2">
      <c r="B15" s="3">
        <v>8</v>
      </c>
      <c r="C15" s="1" t="s">
        <v>23</v>
      </c>
      <c r="D15" s="2">
        <v>3</v>
      </c>
      <c r="E15" s="1" t="s">
        <v>24</v>
      </c>
      <c r="F15" s="1" t="s">
        <v>25</v>
      </c>
      <c r="G15" s="8">
        <f>65000+80600+81243</f>
        <v>226843</v>
      </c>
      <c r="H15" s="9"/>
    </row>
    <row r="16" spans="2:8" x14ac:dyDescent="0.2">
      <c r="B16" s="3">
        <v>9</v>
      </c>
      <c r="C16" s="1" t="s">
        <v>23</v>
      </c>
      <c r="D16" s="2">
        <v>3</v>
      </c>
      <c r="E16" s="10" t="s">
        <v>26</v>
      </c>
      <c r="F16" s="10" t="s">
        <v>11</v>
      </c>
      <c r="G16" s="8">
        <f>48000+64000+8000</f>
        <v>120000</v>
      </c>
      <c r="H16" s="9"/>
    </row>
    <row r="17" spans="2:8" x14ac:dyDescent="0.2">
      <c r="B17" s="3">
        <v>10</v>
      </c>
      <c r="C17" s="1" t="s">
        <v>27</v>
      </c>
      <c r="D17" s="2">
        <v>1</v>
      </c>
      <c r="E17" s="1" t="s">
        <v>28</v>
      </c>
      <c r="F17" s="1" t="s">
        <v>14</v>
      </c>
      <c r="G17" s="8">
        <v>225</v>
      </c>
      <c r="H17" s="9"/>
    </row>
    <row r="18" spans="2:8" x14ac:dyDescent="0.2">
      <c r="B18" s="3">
        <v>11</v>
      </c>
      <c r="C18" s="1" t="s">
        <v>29</v>
      </c>
      <c r="D18" s="2">
        <v>1</v>
      </c>
      <c r="E18" s="3" t="s">
        <v>30</v>
      </c>
      <c r="F18" s="3" t="s">
        <v>14</v>
      </c>
      <c r="G18" s="8">
        <v>150</v>
      </c>
      <c r="H18" s="9"/>
    </row>
    <row r="19" spans="2:8" x14ac:dyDescent="0.2">
      <c r="B19" s="3">
        <v>12</v>
      </c>
      <c r="C19" s="1" t="s">
        <v>23</v>
      </c>
      <c r="D19" s="2">
        <v>2</v>
      </c>
      <c r="E19" s="1" t="s">
        <v>31</v>
      </c>
      <c r="F19" s="1" t="s">
        <v>14</v>
      </c>
      <c r="G19" s="8">
        <f>4980+12551</f>
        <v>17531</v>
      </c>
      <c r="H19" s="9"/>
    </row>
    <row r="20" spans="2:8" x14ac:dyDescent="0.2">
      <c r="B20" s="3">
        <v>13</v>
      </c>
      <c r="C20" s="1" t="s">
        <v>32</v>
      </c>
      <c r="D20" s="2">
        <v>1</v>
      </c>
      <c r="E20" s="1" t="s">
        <v>33</v>
      </c>
      <c r="F20" s="1" t="s">
        <v>14</v>
      </c>
      <c r="G20" s="8">
        <v>175.2</v>
      </c>
      <c r="H20" s="9"/>
    </row>
    <row r="21" spans="2:8" x14ac:dyDescent="0.2">
      <c r="B21" s="3">
        <v>14</v>
      </c>
      <c r="C21" s="1" t="s">
        <v>34</v>
      </c>
      <c r="D21" s="2">
        <v>1</v>
      </c>
      <c r="E21" s="1" t="s">
        <v>35</v>
      </c>
      <c r="F21" s="1" t="s">
        <v>14</v>
      </c>
      <c r="G21" s="8">
        <v>99200</v>
      </c>
      <c r="H21" s="9"/>
    </row>
    <row r="22" spans="2:8" x14ac:dyDescent="0.2">
      <c r="B22" s="3">
        <v>15</v>
      </c>
      <c r="C22" s="1" t="s">
        <v>34</v>
      </c>
      <c r="D22" s="2">
        <v>2</v>
      </c>
      <c r="E22" s="1" t="s">
        <v>36</v>
      </c>
      <c r="F22" s="1" t="s">
        <v>18</v>
      </c>
      <c r="G22" s="8">
        <v>5000.18</v>
      </c>
      <c r="H22" s="9"/>
    </row>
    <row r="23" spans="2:8" ht="17.100000000000001" customHeight="1" x14ac:dyDescent="0.2">
      <c r="B23" s="3"/>
      <c r="C23" s="1" t="s">
        <v>37</v>
      </c>
      <c r="D23" s="2">
        <f>D9+D10+D11+D12+D13+D14+D15+D16+D17+D18+D19+D20+D22+D21</f>
        <v>27</v>
      </c>
      <c r="E23" s="1"/>
      <c r="F23" s="1" t="s">
        <v>37</v>
      </c>
      <c r="G23" s="8">
        <f>G9+G10+G11+G12+G13+G14+G15+G16+G17+G18+G19+G20+G22+G21</f>
        <v>481343.52</v>
      </c>
      <c r="H23" s="9"/>
    </row>
    <row r="24" spans="2:8" ht="18.600000000000001" customHeight="1" x14ac:dyDescent="0.2">
      <c r="B24" s="11"/>
      <c r="C24" s="12"/>
      <c r="D24" s="13"/>
      <c r="E24" s="12"/>
      <c r="F24" s="12"/>
      <c r="G24" s="14"/>
      <c r="H24" s="15"/>
    </row>
    <row r="25" spans="2:8" ht="24.6" customHeight="1" x14ac:dyDescent="0.2">
      <c r="B25" s="3"/>
      <c r="C25" s="4" t="s">
        <v>38</v>
      </c>
      <c r="D25" s="16"/>
      <c r="E25" s="5"/>
      <c r="F25" s="5"/>
      <c r="G25" s="6"/>
      <c r="H25" s="7"/>
    </row>
    <row r="26" spans="2:8" ht="14.1" customHeight="1" x14ac:dyDescent="0.2">
      <c r="B26" s="3">
        <v>1</v>
      </c>
      <c r="C26" s="1" t="s">
        <v>39</v>
      </c>
      <c r="D26" s="2">
        <v>1</v>
      </c>
      <c r="E26" s="1" t="s">
        <v>28</v>
      </c>
      <c r="F26" s="1" t="s">
        <v>14</v>
      </c>
      <c r="G26" s="8">
        <v>225</v>
      </c>
      <c r="H26" s="9"/>
    </row>
    <row r="27" spans="2:8" x14ac:dyDescent="0.2">
      <c r="B27" s="3">
        <v>2</v>
      </c>
      <c r="C27" s="1" t="s">
        <v>40</v>
      </c>
      <c r="D27" s="2">
        <v>1</v>
      </c>
      <c r="E27" s="1" t="s">
        <v>41</v>
      </c>
      <c r="F27" s="1" t="s">
        <v>11</v>
      </c>
      <c r="G27" s="8">
        <v>1285.2</v>
      </c>
      <c r="H27" s="9"/>
    </row>
    <row r="28" spans="2:8" hidden="1" x14ac:dyDescent="0.2">
      <c r="B28" s="3">
        <v>3</v>
      </c>
      <c r="C28" s="1"/>
      <c r="D28" s="2"/>
      <c r="E28" s="1"/>
      <c r="F28" s="3"/>
      <c r="G28" s="8"/>
      <c r="H28" s="9"/>
    </row>
    <row r="29" spans="2:8" hidden="1" x14ac:dyDescent="0.2">
      <c r="B29" s="3">
        <v>4</v>
      </c>
      <c r="C29" s="1"/>
      <c r="D29" s="2"/>
      <c r="E29" s="1"/>
      <c r="F29" s="1"/>
      <c r="G29" s="8"/>
      <c r="H29" s="9"/>
    </row>
    <row r="30" spans="2:8" hidden="1" x14ac:dyDescent="0.2">
      <c r="B30" s="3">
        <v>5</v>
      </c>
      <c r="C30" s="1"/>
      <c r="D30" s="2"/>
      <c r="E30" s="1"/>
      <c r="F30" s="1"/>
      <c r="G30" s="8"/>
      <c r="H30" s="9"/>
    </row>
    <row r="31" spans="2:8" hidden="1" x14ac:dyDescent="0.2">
      <c r="B31" s="3">
        <v>6</v>
      </c>
      <c r="C31" s="1"/>
      <c r="D31" s="2"/>
      <c r="E31" s="1"/>
      <c r="F31" s="1"/>
      <c r="G31" s="8"/>
      <c r="H31" s="9"/>
    </row>
    <row r="32" spans="2:8" x14ac:dyDescent="0.2">
      <c r="B32" s="3">
        <v>7</v>
      </c>
      <c r="C32" s="1" t="s">
        <v>12</v>
      </c>
      <c r="D32" s="2">
        <v>4</v>
      </c>
      <c r="E32" s="1" t="s">
        <v>13</v>
      </c>
      <c r="F32" s="1" t="s">
        <v>14</v>
      </c>
      <c r="G32" s="8">
        <v>2500</v>
      </c>
      <c r="H32" s="9"/>
    </row>
    <row r="33" spans="2:8" x14ac:dyDescent="0.2">
      <c r="B33" s="3">
        <v>8</v>
      </c>
      <c r="C33" s="1" t="s">
        <v>42</v>
      </c>
      <c r="D33" s="2">
        <v>1</v>
      </c>
      <c r="E33" s="1" t="s">
        <v>43</v>
      </c>
      <c r="F33" s="1" t="s">
        <v>11</v>
      </c>
      <c r="G33" s="8">
        <v>799.5</v>
      </c>
      <c r="H33" s="9"/>
    </row>
    <row r="34" spans="2:8" x14ac:dyDescent="0.2">
      <c r="B34" s="3">
        <v>9</v>
      </c>
      <c r="C34" s="1" t="s">
        <v>44</v>
      </c>
      <c r="D34" s="2">
        <v>2</v>
      </c>
      <c r="E34" s="1" t="s">
        <v>45</v>
      </c>
      <c r="F34" s="1" t="s">
        <v>11</v>
      </c>
      <c r="G34" s="8">
        <v>164.51</v>
      </c>
      <c r="H34" s="9"/>
    </row>
    <row r="35" spans="2:8" ht="14.85" customHeight="1" x14ac:dyDescent="0.2">
      <c r="B35" s="3"/>
      <c r="C35" s="1" t="s">
        <v>37</v>
      </c>
      <c r="D35" s="2">
        <f>D26+D27+D28+D29+D30+D31+D32+D33+D34</f>
        <v>9</v>
      </c>
      <c r="E35" s="3"/>
      <c r="F35" s="1" t="s">
        <v>37</v>
      </c>
      <c r="G35" s="8">
        <f>G26+G27+G28+G29+G30+G31+G32+G33+G34</f>
        <v>4974.21</v>
      </c>
      <c r="H35" s="9"/>
    </row>
    <row r="36" spans="2:8" ht="14.1" hidden="1" customHeight="1" x14ac:dyDescent="0.2">
      <c r="B36" s="11"/>
      <c r="C36" s="12"/>
      <c r="D36" s="13"/>
      <c r="E36" s="11"/>
      <c r="F36" s="11"/>
      <c r="G36" s="14"/>
      <c r="H36" s="15"/>
    </row>
    <row r="37" spans="2:8" x14ac:dyDescent="0.2">
      <c r="B37" s="3"/>
      <c r="C37" s="4" t="s">
        <v>46</v>
      </c>
      <c r="D37" s="16"/>
      <c r="E37" s="5"/>
      <c r="F37" s="5"/>
      <c r="G37" s="6"/>
      <c r="H37" s="7"/>
    </row>
    <row r="38" spans="2:8" x14ac:dyDescent="0.2">
      <c r="B38" s="3">
        <v>1</v>
      </c>
      <c r="C38" s="1" t="s">
        <v>47</v>
      </c>
      <c r="D38" s="2">
        <v>2</v>
      </c>
      <c r="E38" s="1" t="s">
        <v>17</v>
      </c>
      <c r="F38" s="1" t="s">
        <v>18</v>
      </c>
      <c r="G38" s="17">
        <f>110+84</f>
        <v>194</v>
      </c>
      <c r="H38" s="9"/>
    </row>
    <row r="39" spans="2:8" x14ac:dyDescent="0.2">
      <c r="B39" s="3">
        <v>2</v>
      </c>
      <c r="C39" s="1" t="s">
        <v>48</v>
      </c>
      <c r="D39" s="2">
        <v>4</v>
      </c>
      <c r="E39" s="1" t="s">
        <v>49</v>
      </c>
      <c r="F39" s="1" t="s">
        <v>14</v>
      </c>
      <c r="G39" s="8">
        <v>1225</v>
      </c>
      <c r="H39" s="9"/>
    </row>
    <row r="40" spans="2:8" x14ac:dyDescent="0.2">
      <c r="B40" s="3">
        <v>3</v>
      </c>
      <c r="C40" s="1" t="s">
        <v>50</v>
      </c>
      <c r="D40" s="2">
        <v>1</v>
      </c>
      <c r="E40" s="1" t="s">
        <v>51</v>
      </c>
      <c r="F40" s="1" t="s">
        <v>14</v>
      </c>
      <c r="G40" s="8">
        <v>50</v>
      </c>
      <c r="H40" s="9"/>
    </row>
    <row r="41" spans="2:8" x14ac:dyDescent="0.2">
      <c r="B41" s="3">
        <v>4</v>
      </c>
      <c r="C41" s="1" t="s">
        <v>12</v>
      </c>
      <c r="D41" s="2">
        <v>1</v>
      </c>
      <c r="E41" s="1" t="s">
        <v>15</v>
      </c>
      <c r="F41" s="1" t="s">
        <v>14</v>
      </c>
      <c r="G41" s="8">
        <v>499.79</v>
      </c>
      <c r="H41" s="9"/>
    </row>
    <row r="42" spans="2:8" x14ac:dyDescent="0.2">
      <c r="B42" s="3">
        <v>5</v>
      </c>
      <c r="C42" s="1" t="s">
        <v>52</v>
      </c>
      <c r="D42" s="2">
        <v>1</v>
      </c>
      <c r="E42" s="1" t="s">
        <v>53</v>
      </c>
      <c r="F42" s="1" t="s">
        <v>11</v>
      </c>
      <c r="G42" s="8">
        <v>11900</v>
      </c>
      <c r="H42" s="9"/>
    </row>
    <row r="43" spans="2:8" x14ac:dyDescent="0.2">
      <c r="B43" s="3">
        <v>6</v>
      </c>
      <c r="C43" s="1" t="s">
        <v>12</v>
      </c>
      <c r="D43" s="2">
        <v>6</v>
      </c>
      <c r="E43" s="1" t="s">
        <v>13</v>
      </c>
      <c r="F43" s="1" t="s">
        <v>14</v>
      </c>
      <c r="G43" s="8">
        <f>3351.79-G41</f>
        <v>2852</v>
      </c>
      <c r="H43" s="9"/>
    </row>
    <row r="44" spans="2:8" x14ac:dyDescent="0.2">
      <c r="B44" s="3">
        <v>7</v>
      </c>
      <c r="C44" s="1" t="s">
        <v>54</v>
      </c>
      <c r="D44" s="2">
        <v>2</v>
      </c>
      <c r="E44" s="1" t="s">
        <v>55</v>
      </c>
      <c r="F44" s="1" t="s">
        <v>18</v>
      </c>
      <c r="G44" s="8">
        <v>34115</v>
      </c>
      <c r="H44" s="9"/>
    </row>
    <row r="45" spans="2:8" x14ac:dyDescent="0.2">
      <c r="B45" s="3">
        <v>8</v>
      </c>
      <c r="C45" s="1" t="s">
        <v>56</v>
      </c>
      <c r="D45" s="2">
        <v>1</v>
      </c>
      <c r="E45" s="1" t="s">
        <v>57</v>
      </c>
      <c r="F45" s="1" t="s">
        <v>18</v>
      </c>
      <c r="G45" s="8">
        <v>5552</v>
      </c>
      <c r="H45" s="9"/>
    </row>
    <row r="46" spans="2:8" x14ac:dyDescent="0.2">
      <c r="B46" s="3">
        <v>9</v>
      </c>
      <c r="C46" s="1" t="s">
        <v>58</v>
      </c>
      <c r="D46" s="2">
        <v>2</v>
      </c>
      <c r="E46" s="3" t="s">
        <v>59</v>
      </c>
      <c r="F46" s="3" t="s">
        <v>18</v>
      </c>
      <c r="G46" s="8">
        <v>275</v>
      </c>
      <c r="H46" s="9"/>
    </row>
    <row r="47" spans="2:8" x14ac:dyDescent="0.2">
      <c r="B47" s="3">
        <v>10</v>
      </c>
      <c r="C47" s="1" t="s">
        <v>60</v>
      </c>
      <c r="D47" s="2">
        <v>1</v>
      </c>
      <c r="E47" s="1" t="s">
        <v>61</v>
      </c>
      <c r="F47" s="1" t="s">
        <v>14</v>
      </c>
      <c r="G47" s="8">
        <v>56</v>
      </c>
      <c r="H47" s="9"/>
    </row>
    <row r="48" spans="2:8" x14ac:dyDescent="0.2">
      <c r="B48" s="3">
        <v>11</v>
      </c>
      <c r="C48" s="1" t="s">
        <v>62</v>
      </c>
      <c r="D48" s="2">
        <v>5</v>
      </c>
      <c r="E48" s="1" t="s">
        <v>63</v>
      </c>
      <c r="F48" s="1" t="s">
        <v>11</v>
      </c>
      <c r="G48" s="8">
        <f>4800+2000+1600+700+400</f>
        <v>9500</v>
      </c>
      <c r="H48" s="9"/>
    </row>
    <row r="49" spans="2:8" x14ac:dyDescent="0.2">
      <c r="B49" s="3">
        <v>12</v>
      </c>
      <c r="C49" s="1" t="s">
        <v>47</v>
      </c>
      <c r="D49" s="2">
        <v>1</v>
      </c>
      <c r="E49" s="1" t="s">
        <v>64</v>
      </c>
      <c r="F49" s="1" t="s">
        <v>11</v>
      </c>
      <c r="G49" s="17">
        <v>1327</v>
      </c>
      <c r="H49" s="9"/>
    </row>
    <row r="50" spans="2:8" x14ac:dyDescent="0.2">
      <c r="B50" s="3">
        <v>13</v>
      </c>
      <c r="C50" s="1" t="s">
        <v>65</v>
      </c>
      <c r="D50" s="2">
        <v>2</v>
      </c>
      <c r="E50" s="1" t="s">
        <v>66</v>
      </c>
      <c r="F50" s="1" t="s">
        <v>11</v>
      </c>
      <c r="G50" s="17">
        <v>7653</v>
      </c>
      <c r="H50" s="9"/>
    </row>
    <row r="51" spans="2:8" ht="14.85" customHeight="1" x14ac:dyDescent="0.2">
      <c r="B51" s="3"/>
      <c r="C51" s="1" t="s">
        <v>37</v>
      </c>
      <c r="D51" s="2">
        <f>D38+D39+D40+D41+D42+D43+D44+D45+D46+D47+D48+D50+D49</f>
        <v>29</v>
      </c>
      <c r="E51" s="1"/>
      <c r="F51" s="1" t="s">
        <v>37</v>
      </c>
      <c r="G51" s="8">
        <f>G38+G39+G40+G42+G43+G44+G45+G46+G47+G41+G48+G50+G49</f>
        <v>75198.790000000008</v>
      </c>
      <c r="H51" s="9"/>
    </row>
    <row r="52" spans="2:8" ht="14.85" customHeight="1" x14ac:dyDescent="0.2">
      <c r="B52" s="3"/>
      <c r="C52" s="1" t="s">
        <v>67</v>
      </c>
      <c r="D52" s="2">
        <f>D51+D35+D23</f>
        <v>65</v>
      </c>
      <c r="E52" s="1"/>
      <c r="F52" s="1"/>
      <c r="G52" s="8">
        <f>G51+G35+G23</f>
        <v>561516.52</v>
      </c>
      <c r="H52" s="9"/>
    </row>
    <row r="53" spans="2:8" ht="14.85" customHeight="1" x14ac:dyDescent="0.2">
      <c r="B53" s="3"/>
      <c r="C53" s="1" t="s">
        <v>68</v>
      </c>
      <c r="D53" s="2">
        <f>D52+D7</f>
        <v>182</v>
      </c>
      <c r="E53" s="1"/>
      <c r="F53" s="1"/>
      <c r="G53" s="8">
        <f>G52+G7</f>
        <v>929512.15</v>
      </c>
      <c r="H53" s="9"/>
    </row>
    <row r="54" spans="2:8" ht="14.85" customHeight="1" x14ac:dyDescent="0.2">
      <c r="B54" s="11"/>
      <c r="C54" s="12"/>
      <c r="D54" s="12"/>
      <c r="E54" s="12"/>
      <c r="F54" s="12"/>
      <c r="G54" s="14"/>
      <c r="H54" s="15"/>
    </row>
    <row r="55" spans="2:8" ht="12.6" customHeight="1" x14ac:dyDescent="0.2">
      <c r="G55" s="18"/>
    </row>
    <row r="56" spans="2:8" ht="12.6" customHeight="1" x14ac:dyDescent="0.2">
      <c r="G56" s="18"/>
    </row>
    <row r="57" spans="2:8" ht="12.6" customHeight="1" x14ac:dyDescent="0.2">
      <c r="G57" s="18"/>
    </row>
    <row r="58" spans="2:8" ht="12.6" customHeight="1" x14ac:dyDescent="0.2">
      <c r="G58" s="18"/>
    </row>
    <row r="59" spans="2:8" ht="12.6" customHeight="1" x14ac:dyDescent="0.2">
      <c r="G59" s="18"/>
    </row>
    <row r="60" spans="2:8" ht="12.6" customHeight="1" x14ac:dyDescent="0.2">
      <c r="G60" s="18"/>
    </row>
    <row r="61" spans="2:8" ht="12.6" customHeight="1" x14ac:dyDescent="0.2">
      <c r="G61" s="18"/>
    </row>
    <row r="62" spans="2:8" ht="12.6" customHeight="1" x14ac:dyDescent="0.2">
      <c r="G62" s="18"/>
    </row>
    <row r="63" spans="2:8" ht="12.6" customHeight="1" x14ac:dyDescent="0.2">
      <c r="G63" s="18"/>
    </row>
    <row r="64" spans="2:8" ht="12.6" customHeight="1" x14ac:dyDescent="0.2">
      <c r="G64" s="18"/>
    </row>
    <row r="65" spans="7:7" ht="12.6" customHeight="1" x14ac:dyDescent="0.2">
      <c r="G65" s="18"/>
    </row>
    <row r="66" spans="7:7" ht="12.6" customHeight="1" x14ac:dyDescent="0.2">
      <c r="G66" s="18"/>
    </row>
    <row r="67" spans="7:7" ht="12.6" customHeight="1" x14ac:dyDescent="0.2">
      <c r="G67" s="18"/>
    </row>
    <row r="68" spans="7:7" ht="12.6" customHeight="1" x14ac:dyDescent="0.2">
      <c r="G68" s="18"/>
    </row>
    <row r="69" spans="7:7" ht="12.6" customHeight="1" x14ac:dyDescent="0.2">
      <c r="G69" s="18"/>
    </row>
  </sheetData>
  <pageMargins left="0" right="0" top="0.39409448818897641" bottom="0.39409448818897641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Name</cp:lastModifiedBy>
  <cp:revision>68</cp:revision>
  <cp:lastPrinted>2016-10-07T15:46:01Z</cp:lastPrinted>
  <dcterms:created xsi:type="dcterms:W3CDTF">2009-04-16T11:32:48Z</dcterms:created>
  <dcterms:modified xsi:type="dcterms:W3CDTF">2023-07-07T05:59:41Z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