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me\Desktop\исполнение бюджета\"/>
    </mc:Choice>
  </mc:AlternateContent>
  <bookViews>
    <workbookView xWindow="0" yWindow="0" windowWidth="19200" windowHeight="11505"/>
  </bookViews>
  <sheets>
    <sheet name="Реестр закупок" sheetId="1" r:id="rId1"/>
  </sheets>
  <calcPr calcId="162913" fullCalcOnLoad="1"/>
</workbook>
</file>

<file path=xl/calcChain.xml><?xml version="1.0" encoding="utf-8"?>
<calcChain xmlns="http://schemas.openxmlformats.org/spreadsheetml/2006/main">
  <c r="D50" i="1" l="1"/>
  <c r="G43" i="1"/>
  <c r="G42" i="1"/>
  <c r="G39" i="1"/>
  <c r="G50" i="1" s="1"/>
  <c r="D34" i="1"/>
  <c r="G26" i="1"/>
  <c r="G25" i="1"/>
  <c r="G23" i="1"/>
  <c r="G22" i="1"/>
  <c r="G34" i="1" s="1"/>
  <c r="D17" i="1"/>
  <c r="D35" i="1" s="1"/>
  <c r="G13" i="1"/>
  <c r="G9" i="1"/>
  <c r="G11" i="1" s="1"/>
  <c r="G8" i="1"/>
  <c r="D51" i="1" l="1"/>
  <c r="G17" i="1"/>
  <c r="G35" i="1" s="1"/>
  <c r="G51" i="1" s="1"/>
</calcChain>
</file>

<file path=xl/sharedStrings.xml><?xml version="1.0" encoding="utf-8"?>
<sst xmlns="http://schemas.openxmlformats.org/spreadsheetml/2006/main" count="86" uniqueCount="51">
  <si>
    <t>Реестр закупок по Правохавскому сельскому поселению за 1 кв.2016год.</t>
  </si>
  <si>
    <t>№ п/п</t>
  </si>
  <si>
    <t>Краткое наименование закуп.товаров, работ и услуг</t>
  </si>
  <si>
    <t>К-во пр(шт)</t>
  </si>
  <si>
    <t>Наименование поставщ.,подрядчиков и исполнителя услуг</t>
  </si>
  <si>
    <t>Место нахождения поставщиков и испонителей услуг</t>
  </si>
  <si>
    <t>Сумма закупки ( Руб.)</t>
  </si>
  <si>
    <t>Январь</t>
  </si>
  <si>
    <t>Канцтовары</t>
  </si>
  <si>
    <t>КФХ Старых А.А.</t>
  </si>
  <si>
    <t>с.Верхняя Хава</t>
  </si>
  <si>
    <t>Топливо АИ – 92</t>
  </si>
  <si>
    <t>АЗС "Калина-Ойл" №37</t>
  </si>
  <si>
    <t>Топливо ЭКТО – 92</t>
  </si>
  <si>
    <t>ООО "Лукойл-Нижневолжскнефтепродукт"  АЗК 427</t>
  </si>
  <si>
    <t>Новоусманский район с.Р-Хава</t>
  </si>
  <si>
    <t>ОАО "Воронежнефтепродукт" АЗК №41</t>
  </si>
  <si>
    <t>Антивирус Касперского</t>
  </si>
  <si>
    <t>ООО  "Рет"</t>
  </si>
  <si>
    <t>г.Воронеж</t>
  </si>
  <si>
    <t>Налог на имущество  ст.290</t>
  </si>
  <si>
    <t>Налоговая</t>
  </si>
  <si>
    <t>благоустройство   ст.225</t>
  </si>
  <si>
    <t>Шестопалов С.В.</t>
  </si>
  <si>
    <t>с.Правая Хава</t>
  </si>
  <si>
    <t>Сметы</t>
  </si>
  <si>
    <t>ФАУ "ФЦЦС"</t>
  </si>
  <si>
    <t>Итого за месяц</t>
  </si>
  <si>
    <t>ИТОГО</t>
  </si>
  <si>
    <t>Февраль</t>
  </si>
  <si>
    <t>канцтовары</t>
  </si>
  <si>
    <t>Конверты</t>
  </si>
  <si>
    <t>Почта россии</t>
  </si>
  <si>
    <t>Хозтовары</t>
  </si>
  <si>
    <t>ПБЮЛ "Чикунов Ю.А.."</t>
  </si>
  <si>
    <t>Огнетушители</t>
  </si>
  <si>
    <t>ООО "Промпожсервис"</t>
  </si>
  <si>
    <t>экспертиза</t>
  </si>
  <si>
    <t>ООО  "Аген.нез.эксп."</t>
  </si>
  <si>
    <t>Итого с нач.года</t>
  </si>
  <si>
    <t>Март</t>
  </si>
  <si>
    <t>Публ.в газете</t>
  </si>
  <si>
    <t>Верхнехавские рубежи</t>
  </si>
  <si>
    <t>Бумага, клей</t>
  </si>
  <si>
    <t>КФХ "Старых А.А."</t>
  </si>
  <si>
    <t>Курсы</t>
  </si>
  <si>
    <t>Союз "Торг.-пром.палата ВО"</t>
  </si>
  <si>
    <t>Топливо АИ – 92, тосол.</t>
  </si>
  <si>
    <t>Тонер</t>
  </si>
  <si>
    <t>ООО Самсон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</si>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</sst>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&quot;.&quot;mm&quot;.&quot;yy"/>
    <numFmt numFmtId="165" formatCode="dd&quot;.&quot;mm&quot;.&quot;yyyy"/>
    <numFmt numFmtId="166" formatCode="#,##0.00&quot; &quot;[$€-407];[Red]&quot;-&quot;#,##0.00&quot; &quot;[$€-407]"/>
  </numFmts>
  <fonts count="4" x14ac:knownFonts="1">
    <font>
      <sz val="8.1999999999999993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8.1999999999999993"/>
      <color theme="1"/>
      <name val="Arial"/>
      <family val="2"/>
      <charset val="204"/>
    </font>
    <font>
      <sz val="8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6" fontId="2" fillId="0" borderId="0"/>
  </cellStyleXfs>
  <cellXfs count="2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wrapText="1"/>
    </xf>
    <xf numFmtId="165" fontId="0" fillId="0" borderId="1" xfId="0" applyNumberFormat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2" fontId="0" fillId="0" borderId="0" xfId="0" applyNumberFormat="1" applyBorder="1" applyAlignment="1">
      <alignment wrapText="1"/>
    </xf>
    <xf numFmtId="165" fontId="0" fillId="0" borderId="0" xfId="0" applyNumberFormat="1" applyBorder="1" applyAlignment="1">
      <alignment wrapText="1"/>
    </xf>
    <xf numFmtId="164" fontId="3" fillId="0" borderId="0" xfId="0" applyNumberFormat="1" applyFont="1" applyBorder="1" applyAlignment="1">
      <alignment horizontal="center" vertical="center"/>
    </xf>
    <xf numFmtId="2" fontId="0" fillId="2" borderId="1" xfId="0" applyNumberFormat="1" applyFill="1" applyBorder="1" applyAlignment="1">
      <alignment wrapText="1"/>
    </xf>
    <xf numFmtId="165" fontId="0" fillId="2" borderId="1" xfId="0" applyNumberFormat="1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2" fontId="0" fillId="3" borderId="1" xfId="0" applyNumberFormat="1" applyFill="1" applyBorder="1" applyAlignment="1">
      <alignment wrapText="1"/>
    </xf>
    <xf numFmtId="165" fontId="0" fillId="3" borderId="1" xfId="0" applyNumberFormat="1" applyFill="1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wrapText="1"/>
    </xf>
    <xf numFmtId="2" fontId="0" fillId="0" borderId="0" xfId="0" applyNumberFormat="1"/>
    <xf numFmtId="165" fontId="0" fillId="0" borderId="0" xfId="0" applyNumberFormat="1"/>
  </cellXfs>
  <cellStyles count="5">
    <cellStyle name="Heading" xfId="1"/>
    <cellStyle name="Heading1" xfId="2"/>
    <cellStyle name="Result" xfId="3"/>
    <cellStyle name="Result2" xfId="4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tabSelected="1" topLeftCell="A4" workbookViewId="0"/>
  </sheetViews>
  <sheetFormatPr defaultRowHeight="11.25" x14ac:dyDescent="0.2"/>
  <cols>
    <col min="1" max="1" width="7.1640625" customWidth="1"/>
    <col min="2" max="2" width="4.83203125" customWidth="1"/>
    <col min="3" max="3" width="37" customWidth="1"/>
    <col min="4" max="4" width="6" customWidth="1"/>
    <col min="5" max="5" width="56.1640625" customWidth="1"/>
    <col min="6" max="6" width="24.5" customWidth="1"/>
    <col min="7" max="7" width="11.5" customWidth="1"/>
    <col min="8" max="8" width="13.33203125" customWidth="1"/>
    <col min="9" max="9" width="9.1640625" customWidth="1"/>
  </cols>
  <sheetData>
    <row r="1" spans="2:8" hidden="1" x14ac:dyDescent="0.2"/>
    <row r="2" spans="2:8" hidden="1" x14ac:dyDescent="0.2"/>
    <row r="3" spans="2:8" hidden="1" x14ac:dyDescent="0.2"/>
    <row r="4" spans="2:8" x14ac:dyDescent="0.2">
      <c r="C4" t="s">
        <v>0</v>
      </c>
    </row>
    <row r="5" spans="2:8" hidden="1" x14ac:dyDescent="0.2"/>
    <row r="6" spans="2:8" ht="33.75" x14ac:dyDescent="0.2">
      <c r="B6" s="1" t="s">
        <v>1</v>
      </c>
      <c r="C6" s="1" t="s">
        <v>2</v>
      </c>
      <c r="D6" s="2" t="s">
        <v>3</v>
      </c>
      <c r="E6" s="1" t="s">
        <v>4</v>
      </c>
      <c r="F6" s="1" t="s">
        <v>5</v>
      </c>
      <c r="G6" s="1" t="s">
        <v>6</v>
      </c>
      <c r="H6" s="1"/>
    </row>
    <row r="7" spans="2:8" x14ac:dyDescent="0.2">
      <c r="B7" s="2"/>
      <c r="C7" s="3" t="s">
        <v>7</v>
      </c>
      <c r="D7" s="3"/>
      <c r="E7" s="3"/>
      <c r="F7" s="3"/>
      <c r="G7" s="3"/>
      <c r="H7" s="3"/>
    </row>
    <row r="8" spans="2:8" x14ac:dyDescent="0.2">
      <c r="B8" s="2">
        <v>1</v>
      </c>
      <c r="C8" s="1" t="s">
        <v>8</v>
      </c>
      <c r="D8" s="4">
        <v>2</v>
      </c>
      <c r="E8" s="1" t="s">
        <v>9</v>
      </c>
      <c r="F8" s="1" t="s">
        <v>10</v>
      </c>
      <c r="G8" s="5">
        <f>474+215</f>
        <v>689</v>
      </c>
      <c r="H8" s="6"/>
    </row>
    <row r="9" spans="2:8" x14ac:dyDescent="0.2">
      <c r="B9" s="2">
        <v>2</v>
      </c>
      <c r="C9" s="1" t="s">
        <v>11</v>
      </c>
      <c r="D9" s="4">
        <v>2</v>
      </c>
      <c r="E9" s="1" t="s">
        <v>12</v>
      </c>
      <c r="F9" s="1" t="s">
        <v>10</v>
      </c>
      <c r="G9" s="5">
        <f>499.9+499.95</f>
        <v>999.84999999999991</v>
      </c>
      <c r="H9" s="6"/>
    </row>
    <row r="10" spans="2:8" ht="22.5" x14ac:dyDescent="0.2">
      <c r="B10" s="2">
        <v>3</v>
      </c>
      <c r="C10" s="1" t="s">
        <v>13</v>
      </c>
      <c r="D10" s="4">
        <v>2</v>
      </c>
      <c r="E10" s="1" t="s">
        <v>14</v>
      </c>
      <c r="F10" s="1" t="s">
        <v>15</v>
      </c>
      <c r="G10" s="5">
        <v>999.75</v>
      </c>
      <c r="H10" s="6"/>
    </row>
    <row r="11" spans="2:8" x14ac:dyDescent="0.2">
      <c r="B11" s="2">
        <v>4</v>
      </c>
      <c r="C11" s="1" t="s">
        <v>11</v>
      </c>
      <c r="D11" s="4">
        <v>6</v>
      </c>
      <c r="E11" s="1" t="s">
        <v>16</v>
      </c>
      <c r="F11" s="1" t="s">
        <v>10</v>
      </c>
      <c r="G11" s="5">
        <f>5499.38-G10-G9</f>
        <v>3499.78</v>
      </c>
      <c r="H11" s="6"/>
    </row>
    <row r="12" spans="2:8" x14ac:dyDescent="0.2">
      <c r="B12" s="2">
        <v>5</v>
      </c>
      <c r="C12" s="1" t="s">
        <v>17</v>
      </c>
      <c r="D12" s="4">
        <v>1</v>
      </c>
      <c r="E12" s="1" t="s">
        <v>18</v>
      </c>
      <c r="F12" s="1" t="s">
        <v>19</v>
      </c>
      <c r="G12" s="5">
        <v>1320</v>
      </c>
      <c r="H12" s="6"/>
    </row>
    <row r="13" spans="2:8" x14ac:dyDescent="0.2">
      <c r="B13" s="2">
        <v>7</v>
      </c>
      <c r="C13" s="1" t="s">
        <v>20</v>
      </c>
      <c r="D13" s="4">
        <v>2</v>
      </c>
      <c r="E13" s="1" t="s">
        <v>21</v>
      </c>
      <c r="F13" s="1" t="s">
        <v>10</v>
      </c>
      <c r="G13" s="5">
        <f>1904+1023</f>
        <v>2927</v>
      </c>
      <c r="H13" s="6"/>
    </row>
    <row r="14" spans="2:8" x14ac:dyDescent="0.2">
      <c r="B14" s="2">
        <v>8</v>
      </c>
      <c r="C14" s="1" t="s">
        <v>22</v>
      </c>
      <c r="D14" s="4">
        <v>1</v>
      </c>
      <c r="E14" s="1" t="s">
        <v>23</v>
      </c>
      <c r="F14" s="1" t="s">
        <v>24</v>
      </c>
      <c r="G14" s="5">
        <v>10546</v>
      </c>
      <c r="H14" s="6"/>
    </row>
    <row r="15" spans="2:8" x14ac:dyDescent="0.2">
      <c r="B15" s="2">
        <v>9</v>
      </c>
      <c r="C15" s="1" t="s">
        <v>25</v>
      </c>
      <c r="D15" s="4">
        <v>1</v>
      </c>
      <c r="E15" s="1" t="s">
        <v>26</v>
      </c>
      <c r="F15" s="1" t="s">
        <v>19</v>
      </c>
      <c r="G15" s="5">
        <v>4000</v>
      </c>
      <c r="H15" s="6"/>
    </row>
    <row r="16" spans="2:8" hidden="1" x14ac:dyDescent="0.2">
      <c r="B16" s="2"/>
      <c r="C16" s="1"/>
      <c r="D16" s="4"/>
      <c r="E16" s="1"/>
      <c r="F16" s="1"/>
      <c r="G16" s="5"/>
      <c r="H16" s="6"/>
    </row>
    <row r="17" spans="1:8" x14ac:dyDescent="0.2">
      <c r="B17" s="2"/>
      <c r="C17" s="1" t="s">
        <v>27</v>
      </c>
      <c r="D17" s="4">
        <f>D8+D9+D10+D11+D12+D13+D14+D15+D16</f>
        <v>17</v>
      </c>
      <c r="E17" s="1"/>
      <c r="F17" s="1" t="s">
        <v>28</v>
      </c>
      <c r="G17" s="5">
        <f>G8+G9+G10+G11+G12+G13+G14+G15+G16</f>
        <v>24981.38</v>
      </c>
      <c r="H17" s="6"/>
    </row>
    <row r="18" spans="1:8" hidden="1" x14ac:dyDescent="0.2">
      <c r="B18" s="7"/>
      <c r="C18" s="8"/>
      <c r="D18" s="8"/>
      <c r="E18" s="8"/>
      <c r="F18" s="8"/>
      <c r="G18" s="9"/>
      <c r="H18" s="10"/>
    </row>
    <row r="19" spans="1:8" x14ac:dyDescent="0.2">
      <c r="A19" s="11"/>
      <c r="B19" s="2"/>
      <c r="C19" s="3" t="s">
        <v>29</v>
      </c>
      <c r="D19" s="3"/>
      <c r="E19" s="3"/>
      <c r="F19" s="3"/>
      <c r="G19" s="12"/>
      <c r="H19" s="13"/>
    </row>
    <row r="20" spans="1:8" ht="22.5" x14ac:dyDescent="0.2">
      <c r="B20" s="2">
        <v>1</v>
      </c>
      <c r="C20" s="1" t="s">
        <v>13</v>
      </c>
      <c r="D20" s="4">
        <v>2</v>
      </c>
      <c r="E20" s="1" t="s">
        <v>14</v>
      </c>
      <c r="F20" s="1" t="s">
        <v>15</v>
      </c>
      <c r="G20" s="5">
        <v>1500</v>
      </c>
      <c r="H20" s="6"/>
    </row>
    <row r="21" spans="1:8" x14ac:dyDescent="0.2">
      <c r="B21" s="2">
        <v>2</v>
      </c>
      <c r="C21" s="1" t="s">
        <v>11</v>
      </c>
      <c r="D21" s="4">
        <v>2</v>
      </c>
      <c r="E21" s="1" t="s">
        <v>16</v>
      </c>
      <c r="F21" s="1" t="s">
        <v>10</v>
      </c>
      <c r="G21" s="5">
        <v>1000</v>
      </c>
      <c r="H21" s="6"/>
    </row>
    <row r="22" spans="1:8" x14ac:dyDescent="0.2">
      <c r="B22" s="2">
        <v>3</v>
      </c>
      <c r="C22" s="1" t="s">
        <v>11</v>
      </c>
      <c r="D22" s="1">
        <v>2</v>
      </c>
      <c r="E22" s="1" t="s">
        <v>12</v>
      </c>
      <c r="F22" s="1" t="s">
        <v>10</v>
      </c>
      <c r="G22" s="5">
        <f>499.95+499.95</f>
        <v>999.9</v>
      </c>
      <c r="H22" s="6"/>
    </row>
    <row r="23" spans="1:8" x14ac:dyDescent="0.2">
      <c r="B23" s="2">
        <v>4</v>
      </c>
      <c r="C23" s="1" t="s">
        <v>30</v>
      </c>
      <c r="D23" s="4">
        <v>2</v>
      </c>
      <c r="E23" s="1" t="s">
        <v>9</v>
      </c>
      <c r="F23" s="1" t="s">
        <v>10</v>
      </c>
      <c r="G23" s="5">
        <f>385+190</f>
        <v>575</v>
      </c>
      <c r="H23" s="6"/>
    </row>
    <row r="24" spans="1:8" x14ac:dyDescent="0.2">
      <c r="B24" s="2">
        <v>5</v>
      </c>
      <c r="C24" s="1" t="s">
        <v>31</v>
      </c>
      <c r="D24" s="4">
        <v>1</v>
      </c>
      <c r="E24" s="1" t="s">
        <v>32</v>
      </c>
      <c r="F24" s="1" t="s">
        <v>24</v>
      </c>
      <c r="G24" s="5">
        <v>350</v>
      </c>
      <c r="H24" s="6"/>
    </row>
    <row r="25" spans="1:8" x14ac:dyDescent="0.2">
      <c r="B25" s="2">
        <v>6</v>
      </c>
      <c r="C25" s="1" t="s">
        <v>33</v>
      </c>
      <c r="D25" s="4">
        <v>3</v>
      </c>
      <c r="E25" s="1" t="s">
        <v>34</v>
      </c>
      <c r="F25" s="1" t="s">
        <v>10</v>
      </c>
      <c r="G25" s="5">
        <f>446+43.5+240</f>
        <v>729.5</v>
      </c>
      <c r="H25" s="6"/>
    </row>
    <row r="26" spans="1:8" x14ac:dyDescent="0.2">
      <c r="B26" s="2">
        <v>7</v>
      </c>
      <c r="C26" s="1" t="s">
        <v>35</v>
      </c>
      <c r="D26" s="4">
        <v>1</v>
      </c>
      <c r="E26" s="1" t="s">
        <v>36</v>
      </c>
      <c r="F26" s="1" t="s">
        <v>19</v>
      </c>
      <c r="G26" s="5">
        <f>880+2940</f>
        <v>3820</v>
      </c>
      <c r="H26" s="6"/>
    </row>
    <row r="27" spans="1:8" hidden="1" x14ac:dyDescent="0.2">
      <c r="B27" s="2"/>
      <c r="C27" s="1"/>
      <c r="D27" s="1"/>
      <c r="E27" s="1"/>
      <c r="F27" s="1"/>
      <c r="G27" s="5"/>
      <c r="H27" s="6"/>
    </row>
    <row r="28" spans="1:8" x14ac:dyDescent="0.2">
      <c r="B28" s="2">
        <v>8</v>
      </c>
      <c r="C28" s="1" t="s">
        <v>37</v>
      </c>
      <c r="D28" s="4">
        <v>3</v>
      </c>
      <c r="E28" s="1" t="s">
        <v>38</v>
      </c>
      <c r="F28" s="1" t="s">
        <v>19</v>
      </c>
      <c r="G28" s="5">
        <v>12000</v>
      </c>
      <c r="H28" s="6"/>
    </row>
    <row r="29" spans="1:8" hidden="1" x14ac:dyDescent="0.2">
      <c r="B29" s="2"/>
      <c r="C29" s="1"/>
      <c r="D29" s="4"/>
      <c r="E29" s="1"/>
      <c r="F29" s="1"/>
      <c r="G29" s="5"/>
      <c r="H29" s="6"/>
    </row>
    <row r="30" spans="1:8" hidden="1" x14ac:dyDescent="0.2">
      <c r="B30" s="2"/>
      <c r="C30" s="1"/>
      <c r="D30" s="4"/>
      <c r="E30" s="1"/>
      <c r="F30" s="1"/>
      <c r="G30" s="5"/>
      <c r="H30" s="6"/>
    </row>
    <row r="31" spans="1:8" hidden="1" x14ac:dyDescent="0.2">
      <c r="B31" s="14"/>
      <c r="C31" s="15"/>
      <c r="D31" s="16"/>
      <c r="E31" s="15"/>
      <c r="F31" s="15"/>
      <c r="G31" s="17"/>
      <c r="H31" s="18"/>
    </row>
    <row r="32" spans="1:8" hidden="1" x14ac:dyDescent="0.2">
      <c r="B32" s="14"/>
      <c r="C32" s="15"/>
      <c r="D32" s="16"/>
      <c r="E32" s="15"/>
      <c r="F32" s="15"/>
      <c r="G32" s="17"/>
      <c r="H32" s="18"/>
    </row>
    <row r="33" spans="2:8" hidden="1" x14ac:dyDescent="0.2">
      <c r="B33" s="14"/>
      <c r="C33" s="15"/>
      <c r="D33" s="16"/>
      <c r="E33" s="15"/>
      <c r="F33" s="15"/>
      <c r="G33" s="17"/>
      <c r="H33" s="18"/>
    </row>
    <row r="34" spans="2:8" x14ac:dyDescent="0.2">
      <c r="B34" s="2"/>
      <c r="C34" s="1" t="s">
        <v>27</v>
      </c>
      <c r="D34" s="4">
        <f>D20+D21+D22+D23+D24+D25+D26+D27+D28+D29+D30+D31+D32+D33</f>
        <v>16</v>
      </c>
      <c r="E34" s="1"/>
      <c r="F34" s="1"/>
      <c r="G34" s="5">
        <f>G20+G21+G22+G23+G24+G25+G26+G27+G28+G29+G30+G31+G32+G33</f>
        <v>20974.400000000001</v>
      </c>
      <c r="H34" s="6"/>
    </row>
    <row r="35" spans="2:8" x14ac:dyDescent="0.2">
      <c r="B35" s="2"/>
      <c r="C35" s="1" t="s">
        <v>39</v>
      </c>
      <c r="D35" s="4">
        <f>D17+D34</f>
        <v>33</v>
      </c>
      <c r="E35" s="1"/>
      <c r="F35" s="1"/>
      <c r="G35" s="5">
        <f>G34+G17</f>
        <v>45955.78</v>
      </c>
      <c r="H35" s="6"/>
    </row>
    <row r="36" spans="2:8" hidden="1" x14ac:dyDescent="0.2">
      <c r="B36" s="7"/>
      <c r="C36" s="8"/>
      <c r="D36" s="19"/>
      <c r="E36" s="8"/>
      <c r="F36" s="8"/>
      <c r="G36" s="9"/>
      <c r="H36" s="10"/>
    </row>
    <row r="37" spans="2:8" x14ac:dyDescent="0.2">
      <c r="B37" s="2"/>
      <c r="C37" s="3" t="s">
        <v>40</v>
      </c>
      <c r="D37" s="3"/>
      <c r="E37" s="3"/>
      <c r="F37" s="3"/>
      <c r="G37" s="12"/>
      <c r="H37" s="13"/>
    </row>
    <row r="38" spans="2:8" x14ac:dyDescent="0.2">
      <c r="B38" s="2">
        <v>1</v>
      </c>
      <c r="C38" s="1" t="s">
        <v>41</v>
      </c>
      <c r="D38" s="1">
        <v>1</v>
      </c>
      <c r="E38" s="1" t="s">
        <v>42</v>
      </c>
      <c r="F38" s="1" t="s">
        <v>10</v>
      </c>
      <c r="G38" s="5">
        <v>700</v>
      </c>
      <c r="H38" s="6"/>
    </row>
    <row r="39" spans="2:8" x14ac:dyDescent="0.2">
      <c r="B39" s="2">
        <v>2</v>
      </c>
      <c r="C39" s="1" t="s">
        <v>43</v>
      </c>
      <c r="D39" s="1">
        <v>3</v>
      </c>
      <c r="E39" s="1" t="s">
        <v>44</v>
      </c>
      <c r="F39" s="1" t="s">
        <v>10</v>
      </c>
      <c r="G39" s="5">
        <f>225+486+385</f>
        <v>1096</v>
      </c>
      <c r="H39" s="6"/>
    </row>
    <row r="40" spans="2:8" x14ac:dyDescent="0.2">
      <c r="B40" s="2">
        <v>3</v>
      </c>
      <c r="C40" s="1" t="s">
        <v>45</v>
      </c>
      <c r="D40" s="1">
        <v>1</v>
      </c>
      <c r="E40" s="1" t="s">
        <v>46</v>
      </c>
      <c r="F40" s="1" t="s">
        <v>19</v>
      </c>
      <c r="G40" s="5">
        <v>9000</v>
      </c>
      <c r="H40" s="6"/>
    </row>
    <row r="41" spans="2:8" ht="22.5" x14ac:dyDescent="0.2">
      <c r="B41" s="2">
        <v>4</v>
      </c>
      <c r="C41" s="1" t="s">
        <v>13</v>
      </c>
      <c r="D41" s="1">
        <v>1</v>
      </c>
      <c r="E41" s="1" t="s">
        <v>14</v>
      </c>
      <c r="F41" s="1" t="s">
        <v>15</v>
      </c>
      <c r="G41" s="5">
        <v>500</v>
      </c>
      <c r="H41" s="6"/>
    </row>
    <row r="42" spans="2:8" x14ac:dyDescent="0.2">
      <c r="B42" s="2">
        <v>5</v>
      </c>
      <c r="C42" s="1" t="s">
        <v>47</v>
      </c>
      <c r="D42" s="1">
        <v>6</v>
      </c>
      <c r="E42" s="1" t="s">
        <v>16</v>
      </c>
      <c r="F42" s="1" t="s">
        <v>10</v>
      </c>
      <c r="G42" s="17">
        <f>5999.47-G41-G44</f>
        <v>4682.24</v>
      </c>
      <c r="H42" s="6"/>
    </row>
    <row r="43" spans="2:8" x14ac:dyDescent="0.2">
      <c r="B43" s="14">
        <v>6</v>
      </c>
      <c r="C43" s="1" t="s">
        <v>11</v>
      </c>
      <c r="D43" s="4">
        <v>3</v>
      </c>
      <c r="E43" s="1" t="s">
        <v>12</v>
      </c>
      <c r="F43" s="1" t="s">
        <v>10</v>
      </c>
      <c r="G43" s="5">
        <f>499.84+999.68+499.95</f>
        <v>1999.47</v>
      </c>
      <c r="H43" s="18"/>
    </row>
    <row r="44" spans="2:8" x14ac:dyDescent="0.2">
      <c r="B44" s="2">
        <v>7</v>
      </c>
      <c r="C44" s="1" t="s">
        <v>48</v>
      </c>
      <c r="D44" s="1">
        <v>1</v>
      </c>
      <c r="E44" s="1" t="s">
        <v>49</v>
      </c>
      <c r="F44" s="1" t="s">
        <v>19</v>
      </c>
      <c r="G44" s="5">
        <v>817.23</v>
      </c>
      <c r="H44" s="6"/>
    </row>
    <row r="45" spans="2:8" hidden="1" x14ac:dyDescent="0.2">
      <c r="B45" s="2"/>
      <c r="C45" s="1"/>
      <c r="D45" s="4"/>
      <c r="E45" s="1"/>
      <c r="F45" s="1"/>
      <c r="G45" s="5"/>
      <c r="H45" s="6"/>
    </row>
    <row r="46" spans="2:8" hidden="1" x14ac:dyDescent="0.2">
      <c r="B46" s="2"/>
      <c r="C46" s="1"/>
      <c r="D46" s="1"/>
      <c r="E46" s="1"/>
      <c r="F46" s="1"/>
      <c r="G46" s="5"/>
      <c r="H46" s="6"/>
    </row>
    <row r="47" spans="2:8" hidden="1" x14ac:dyDescent="0.2">
      <c r="B47" s="2"/>
      <c r="C47" s="1"/>
      <c r="D47" s="1"/>
      <c r="E47" s="1"/>
      <c r="F47" s="1"/>
      <c r="G47" s="5"/>
      <c r="H47" s="6"/>
    </row>
    <row r="48" spans="2:8" hidden="1" x14ac:dyDescent="0.2">
      <c r="B48" s="2"/>
      <c r="C48" s="1"/>
      <c r="D48" s="1"/>
      <c r="E48" s="1"/>
      <c r="F48" s="1"/>
      <c r="G48" s="5"/>
      <c r="H48" s="6"/>
    </row>
    <row r="49" spans="2:8" hidden="1" x14ac:dyDescent="0.2">
      <c r="B49" s="2"/>
      <c r="C49" s="1"/>
      <c r="D49" s="1"/>
      <c r="E49" s="1"/>
      <c r="F49" s="1"/>
      <c r="G49" s="5"/>
      <c r="H49" s="6"/>
    </row>
    <row r="50" spans="2:8" x14ac:dyDescent="0.2">
      <c r="C50" s="1" t="s">
        <v>27</v>
      </c>
      <c r="D50" s="1">
        <f>D38+D39+D40+D41+D42+D43+D44+D45+D46+D47+D48+D49</f>
        <v>16</v>
      </c>
      <c r="E50" s="1"/>
      <c r="F50" s="1"/>
      <c r="G50" s="5">
        <f>G38+G39+G43+G40+G41+G42+G44+G45+G47+G46+G48+G49</f>
        <v>18794.939999999999</v>
      </c>
      <c r="H50" s="6"/>
    </row>
    <row r="51" spans="2:8" x14ac:dyDescent="0.2">
      <c r="C51" s="1" t="s">
        <v>39</v>
      </c>
      <c r="D51" s="1">
        <f>D50+D35</f>
        <v>49</v>
      </c>
      <c r="E51" s="1"/>
      <c r="F51" s="1"/>
      <c r="G51" s="5">
        <f>G50+G35</f>
        <v>64750.720000000001</v>
      </c>
      <c r="H51" s="6"/>
    </row>
    <row r="52" spans="2:8" x14ac:dyDescent="0.2">
      <c r="C52" s="20"/>
      <c r="D52" s="20"/>
      <c r="G52" s="21"/>
      <c r="H52" s="22"/>
    </row>
    <row r="53" spans="2:8" x14ac:dyDescent="0.2">
      <c r="C53" s="20"/>
      <c r="D53" s="20"/>
      <c r="G53" s="21"/>
      <c r="H53" s="22"/>
    </row>
    <row r="54" spans="2:8" x14ac:dyDescent="0.2">
      <c r="C54" s="20"/>
      <c r="D54" s="20"/>
      <c r="G54" s="21"/>
      <c r="H54" s="22"/>
    </row>
    <row r="55" spans="2:8" x14ac:dyDescent="0.2">
      <c r="C55" s="20"/>
      <c r="D55" s="20"/>
      <c r="G55" s="21"/>
      <c r="H55" s="22"/>
    </row>
    <row r="56" spans="2:8" x14ac:dyDescent="0.2">
      <c r="C56" s="20"/>
      <c r="D56" s="20"/>
      <c r="E56" s="20" t="s">
        <v>50</v>
      </c>
      <c r="G56" s="21"/>
      <c r="H56" s="22"/>
    </row>
    <row r="57" spans="2:8" x14ac:dyDescent="0.2">
      <c r="C57" s="20"/>
      <c r="D57" s="20"/>
      <c r="G57" s="21"/>
      <c r="H57" s="22"/>
    </row>
    <row r="58" spans="2:8" x14ac:dyDescent="0.2">
      <c r="C58" s="20"/>
      <c r="D58" s="20"/>
      <c r="G58" s="21"/>
      <c r="H58" s="22"/>
    </row>
    <row r="59" spans="2:8" x14ac:dyDescent="0.2">
      <c r="C59" s="20"/>
      <c r="D59" s="20"/>
      <c r="G59" s="21"/>
      <c r="H59" s="22"/>
    </row>
    <row r="60" spans="2:8" x14ac:dyDescent="0.2">
      <c r="C60" s="20"/>
      <c r="D60" s="20"/>
      <c r="G60" s="21"/>
      <c r="H60" s="22"/>
    </row>
    <row r="61" spans="2:8" x14ac:dyDescent="0.2">
      <c r="C61" s="20"/>
      <c r="D61" s="20"/>
      <c r="G61" s="21"/>
      <c r="H61" s="22"/>
    </row>
    <row r="62" spans="2:8" x14ac:dyDescent="0.2">
      <c r="C62" s="20"/>
      <c r="D62" s="20"/>
      <c r="G62" s="21"/>
      <c r="H62" s="22"/>
    </row>
    <row r="63" spans="2:8" x14ac:dyDescent="0.2">
      <c r="C63" s="20"/>
      <c r="D63" s="20"/>
      <c r="G63" s="21"/>
      <c r="H63" s="22"/>
    </row>
    <row r="64" spans="2:8" x14ac:dyDescent="0.2">
      <c r="C64" s="20"/>
      <c r="D64" s="20"/>
      <c r="G64" s="21"/>
      <c r="H64" s="22"/>
    </row>
    <row r="65" spans="3:8" x14ac:dyDescent="0.2">
      <c r="C65" s="20"/>
      <c r="D65" s="20"/>
      <c r="G65" s="21"/>
      <c r="H65" s="22"/>
    </row>
    <row r="66" spans="3:8" x14ac:dyDescent="0.2">
      <c r="C66" s="20"/>
      <c r="D66" s="20"/>
      <c r="G66" s="21"/>
      <c r="H66" s="22"/>
    </row>
    <row r="67" spans="3:8" x14ac:dyDescent="0.2">
      <c r="C67" s="20"/>
      <c r="D67" s="20"/>
      <c r="G67" s="21"/>
      <c r="H67" s="22"/>
    </row>
    <row r="68" spans="3:8" x14ac:dyDescent="0.2">
      <c r="C68" s="20"/>
      <c r="D68" s="20"/>
      <c r="G68" s="21"/>
      <c r="H68" s="22"/>
    </row>
    <row r="69" spans="3:8" x14ac:dyDescent="0.2">
      <c r="C69" s="20"/>
      <c r="D69" s="20"/>
      <c r="G69" s="21"/>
      <c r="H69" s="22"/>
    </row>
    <row r="70" spans="3:8" x14ac:dyDescent="0.2">
      <c r="C70" s="20"/>
      <c r="D70" s="20"/>
      <c r="G70" s="21"/>
      <c r="H70" s="22"/>
    </row>
    <row r="71" spans="3:8" x14ac:dyDescent="0.2">
      <c r="C71" s="20"/>
      <c r="D71" s="20"/>
      <c r="G71" s="21"/>
      <c r="H71" s="22"/>
    </row>
    <row r="72" spans="3:8" ht="12.6" customHeight="1" x14ac:dyDescent="0.2">
      <c r="C72" s="20"/>
      <c r="D72" s="20"/>
      <c r="G72" s="21"/>
      <c r="H72" s="22"/>
    </row>
    <row r="73" spans="3:8" ht="12.6" customHeight="1" x14ac:dyDescent="0.2">
      <c r="C73" s="20"/>
      <c r="D73" s="20"/>
      <c r="G73" s="21"/>
      <c r="H73" s="22"/>
    </row>
    <row r="74" spans="3:8" ht="12.6" customHeight="1" x14ac:dyDescent="0.2">
      <c r="C74" s="20"/>
      <c r="D74" s="20"/>
      <c r="G74" s="21"/>
      <c r="H74" s="22"/>
    </row>
    <row r="75" spans="3:8" ht="12.6" customHeight="1" x14ac:dyDescent="0.2">
      <c r="C75" s="20"/>
      <c r="D75" s="20"/>
      <c r="G75" s="21"/>
      <c r="H75" s="22"/>
    </row>
    <row r="76" spans="3:8" ht="12.6" customHeight="1" x14ac:dyDescent="0.2">
      <c r="C76" s="20"/>
      <c r="D76" s="20"/>
      <c r="G76" s="21"/>
      <c r="H76" s="22"/>
    </row>
    <row r="77" spans="3:8" ht="12.6" customHeight="1" x14ac:dyDescent="0.2">
      <c r="C77" s="20"/>
      <c r="D77" s="20"/>
      <c r="G77" s="21"/>
      <c r="H77" s="22"/>
    </row>
    <row r="78" spans="3:8" ht="12.6" customHeight="1" x14ac:dyDescent="0.2">
      <c r="C78" s="20"/>
      <c r="D78" s="20"/>
      <c r="G78" s="21"/>
      <c r="H78" s="22"/>
    </row>
    <row r="79" spans="3:8" ht="12.6" customHeight="1" x14ac:dyDescent="0.2">
      <c r="C79" s="20"/>
      <c r="D79" s="20"/>
      <c r="G79" s="21"/>
      <c r="H79" s="22"/>
    </row>
    <row r="80" spans="3:8" ht="12.6" customHeight="1" x14ac:dyDescent="0.2">
      <c r="C80" s="20"/>
      <c r="D80" s="20"/>
      <c r="G80" s="21"/>
      <c r="H80" s="22"/>
    </row>
    <row r="81" spans="3:8" ht="12.6" customHeight="1" x14ac:dyDescent="0.2">
      <c r="C81" s="20"/>
      <c r="D81" s="20"/>
      <c r="G81" s="21"/>
      <c r="H81" s="22"/>
    </row>
    <row r="82" spans="3:8" ht="12.6" customHeight="1" x14ac:dyDescent="0.2">
      <c r="C82" s="20"/>
      <c r="D82" s="20"/>
      <c r="G82" s="21"/>
      <c r="H82" s="22"/>
    </row>
    <row r="83" spans="3:8" ht="12.6" customHeight="1" x14ac:dyDescent="0.2">
      <c r="C83" s="20"/>
      <c r="D83" s="20"/>
      <c r="G83" s="21"/>
      <c r="H83" s="22"/>
    </row>
    <row r="84" spans="3:8" ht="12.6" customHeight="1" x14ac:dyDescent="0.2">
      <c r="C84" s="20"/>
      <c r="D84" s="20"/>
      <c r="G84" s="21"/>
    </row>
    <row r="85" spans="3:8" ht="12.6" customHeight="1" x14ac:dyDescent="0.2">
      <c r="C85" s="20"/>
      <c r="D85" s="20"/>
      <c r="G85" s="21"/>
    </row>
    <row r="86" spans="3:8" ht="12.6" customHeight="1" x14ac:dyDescent="0.2">
      <c r="C86" s="20"/>
      <c r="D86" s="20"/>
      <c r="G86" s="21"/>
    </row>
    <row r="87" spans="3:8" ht="12.6" customHeight="1" x14ac:dyDescent="0.2">
      <c r="C87" s="20"/>
      <c r="D87" s="20"/>
      <c r="G87" s="21"/>
    </row>
    <row r="88" spans="3:8" ht="12.6" customHeight="1" x14ac:dyDescent="0.2">
      <c r="C88" s="20"/>
      <c r="D88" s="20"/>
      <c r="G88" s="21"/>
    </row>
    <row r="89" spans="3:8" ht="12.6" customHeight="1" x14ac:dyDescent="0.2">
      <c r="C89" s="20"/>
      <c r="D89" s="20"/>
      <c r="G89" s="21"/>
    </row>
    <row r="90" spans="3:8" ht="12.6" customHeight="1" x14ac:dyDescent="0.2">
      <c r="C90" s="20"/>
      <c r="D90" s="20"/>
      <c r="G90" s="21"/>
    </row>
    <row r="91" spans="3:8" ht="12.6" customHeight="1" x14ac:dyDescent="0.2">
      <c r="C91" s="20"/>
      <c r="D91" s="20"/>
      <c r="G91" s="21"/>
    </row>
    <row r="92" spans="3:8" ht="12.6" customHeight="1" x14ac:dyDescent="0.2">
      <c r="C92" s="20"/>
      <c r="D92" s="20"/>
      <c r="G92" s="21"/>
    </row>
    <row r="93" spans="3:8" ht="12.6" customHeight="1" x14ac:dyDescent="0.2">
      <c r="C93" s="20"/>
      <c r="D93" s="20"/>
      <c r="G93" s="21"/>
    </row>
    <row r="94" spans="3:8" ht="12.6" customHeight="1" x14ac:dyDescent="0.2">
      <c r="C94" s="20"/>
      <c r="D94" s="20"/>
      <c r="G94" s="21"/>
    </row>
    <row r="95" spans="3:8" ht="12.6" customHeight="1" x14ac:dyDescent="0.2">
      <c r="C95" s="20"/>
      <c r="D95" s="20"/>
      <c r="G95" s="21"/>
    </row>
    <row r="96" spans="3:8" ht="12.6" customHeight="1" x14ac:dyDescent="0.2">
      <c r="C96" s="20"/>
      <c r="D96" s="20"/>
      <c r="G96" s="21"/>
    </row>
    <row r="97" spans="3:7" ht="12.6" customHeight="1" x14ac:dyDescent="0.2">
      <c r="C97" s="20"/>
      <c r="D97" s="20"/>
      <c r="G97" s="21"/>
    </row>
    <row r="98" spans="3:7" ht="12.6" customHeight="1" x14ac:dyDescent="0.2">
      <c r="C98" s="20"/>
      <c r="D98" s="20"/>
      <c r="G98" s="21"/>
    </row>
    <row r="99" spans="3:7" ht="12.6" customHeight="1" x14ac:dyDescent="0.2">
      <c r="C99" s="20"/>
      <c r="D99" s="20"/>
      <c r="G99" s="21"/>
    </row>
    <row r="100" spans="3:7" ht="12.6" customHeight="1" x14ac:dyDescent="0.2">
      <c r="C100" s="20"/>
      <c r="D100" s="20"/>
      <c r="G100" s="21"/>
    </row>
    <row r="101" spans="3:7" ht="12.6" customHeight="1" x14ac:dyDescent="0.2">
      <c r="C101" s="20"/>
      <c r="D101" s="20"/>
      <c r="G101" s="21"/>
    </row>
    <row r="102" spans="3:7" ht="12.6" customHeight="1" x14ac:dyDescent="0.2">
      <c r="C102" s="20"/>
      <c r="D102" s="20"/>
      <c r="G102" s="21"/>
    </row>
    <row r="103" spans="3:7" ht="12.6" customHeight="1" x14ac:dyDescent="0.2">
      <c r="C103" s="20"/>
      <c r="D103" s="20"/>
      <c r="G103" s="21"/>
    </row>
    <row r="104" spans="3:7" ht="12.6" customHeight="1" x14ac:dyDescent="0.2">
      <c r="C104" s="20"/>
      <c r="D104" s="20"/>
      <c r="G104" s="21"/>
    </row>
    <row r="105" spans="3:7" ht="12.6" customHeight="1" x14ac:dyDescent="0.2">
      <c r="C105" s="20"/>
      <c r="D105" s="20"/>
      <c r="G105" s="21"/>
    </row>
    <row r="106" spans="3:7" ht="12.6" customHeight="1" x14ac:dyDescent="0.2">
      <c r="C106" s="20"/>
      <c r="D106" s="20"/>
      <c r="G106" s="21"/>
    </row>
    <row r="107" spans="3:7" ht="12.6" customHeight="1" x14ac:dyDescent="0.2">
      <c r="C107" s="20"/>
      <c r="D107" s="20"/>
      <c r="G107" s="21"/>
    </row>
    <row r="108" spans="3:7" ht="12.6" customHeight="1" x14ac:dyDescent="0.2">
      <c r="C108" s="20"/>
      <c r="D108" s="20"/>
      <c r="G108" s="21"/>
    </row>
    <row r="109" spans="3:7" ht="12.6" customHeight="1" x14ac:dyDescent="0.2">
      <c r="C109" s="20"/>
      <c r="D109" s="20"/>
      <c r="G109" s="21"/>
    </row>
    <row r="110" spans="3:7" ht="12.6" customHeight="1" x14ac:dyDescent="0.2">
      <c r="C110" s="20"/>
      <c r="D110" s="20"/>
      <c r="G110" s="21"/>
    </row>
    <row r="111" spans="3:7" ht="12.6" customHeight="1" x14ac:dyDescent="0.2">
      <c r="G111" s="21"/>
    </row>
    <row r="112" spans="3:7" ht="12.6" customHeight="1" x14ac:dyDescent="0.2">
      <c r="G112" s="21"/>
    </row>
    <row r="113" spans="7:7" ht="12.6" customHeight="1" x14ac:dyDescent="0.2">
      <c r="G113" s="21"/>
    </row>
    <row r="114" spans="7:7" ht="12.6" customHeight="1" x14ac:dyDescent="0.2">
      <c r="G114" s="21"/>
    </row>
    <row r="115" spans="7:7" ht="12.6" customHeight="1" x14ac:dyDescent="0.2">
      <c r="G115" s="21"/>
    </row>
    <row r="116" spans="7:7" ht="12.6" customHeight="1" x14ac:dyDescent="0.2">
      <c r="G116" s="21"/>
    </row>
    <row r="117" spans="7:7" ht="12.6" customHeight="1" x14ac:dyDescent="0.2">
      <c r="G117" s="21"/>
    </row>
    <row r="118" spans="7:7" ht="12.6" customHeight="1" x14ac:dyDescent="0.2">
      <c r="G118" s="21"/>
    </row>
    <row r="119" spans="7:7" ht="12.6" customHeight="1" x14ac:dyDescent="0.2">
      <c r="G119" s="21"/>
    </row>
    <row r="120" spans="7:7" ht="12.6" customHeight="1" x14ac:dyDescent="0.2">
      <c r="G120" s="21"/>
    </row>
    <row r="121" spans="7:7" ht="12.6" customHeight="1" x14ac:dyDescent="0.2">
      <c r="G121" s="21"/>
    </row>
    <row r="122" spans="7:7" ht="12.6" customHeight="1" x14ac:dyDescent="0.2">
      <c r="G122" s="21"/>
    </row>
    <row r="123" spans="7:7" ht="12.6" customHeight="1" x14ac:dyDescent="0.2">
      <c r="G123" s="21"/>
    </row>
    <row r="124" spans="7:7" ht="12.6" customHeight="1" x14ac:dyDescent="0.2">
      <c r="G124" s="21"/>
    </row>
    <row r="125" spans="7:7" ht="12.6" customHeight="1" x14ac:dyDescent="0.2">
      <c r="G125" s="21"/>
    </row>
    <row r="126" spans="7:7" ht="12.6" customHeight="1" x14ac:dyDescent="0.2">
      <c r="G126" s="21"/>
    </row>
    <row r="127" spans="7:7" ht="12.6" customHeight="1" x14ac:dyDescent="0.2">
      <c r="G127" s="21"/>
    </row>
    <row r="128" spans="7:7" ht="12.6" customHeight="1" x14ac:dyDescent="0.2">
      <c r="G128" s="21"/>
    </row>
    <row r="129" spans="7:7" ht="12.6" customHeight="1" x14ac:dyDescent="0.2">
      <c r="G129" s="21"/>
    </row>
    <row r="130" spans="7:7" ht="12.6" customHeight="1" x14ac:dyDescent="0.2">
      <c r="G130" s="21"/>
    </row>
    <row r="131" spans="7:7" ht="12.6" customHeight="1" x14ac:dyDescent="0.2">
      <c r="G131" s="21"/>
    </row>
    <row r="132" spans="7:7" ht="12.6" customHeight="1" x14ac:dyDescent="0.2">
      <c r="G132" s="21"/>
    </row>
    <row r="133" spans="7:7" ht="12.6" customHeight="1" x14ac:dyDescent="0.2">
      <c r="G133" s="21"/>
    </row>
  </sheetData>
  <pageMargins left="0" right="0" top="0.39409448818897641" bottom="0.39409448818897641" header="0" footer="0"/>
  <pageSetup paperSize="0" fitToWidth="0" fitToHeight="0" pageOrder="overThenDown" orientation="landscape" useFirstPageNumber="1" horizontalDpi="0" verticalDpi="0" copies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3666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закупок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Name</cp:lastModifiedBy>
  <cp:revision>65</cp:revision>
  <cp:lastPrinted>2016-07-05T10:22:56Z</cp:lastPrinted>
  <dcterms:created xsi:type="dcterms:W3CDTF">2009-04-16T11:32:48Z</dcterms:created>
  <dcterms:modified xsi:type="dcterms:W3CDTF">2023-07-07T06:07:59Z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